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5.09.23" sheetId="8" r:id="rId1"/>
    <sheet name="Лист1" sheetId="15" r:id="rId2"/>
  </sheets>
  <definedNames>
    <definedName name="_xlnm.Print_Titles" localSheetId="0">'15.09.23'!$10:$10</definedName>
    <definedName name="_xlnm.Print_Area" localSheetId="0">'15.09.23'!$A$1:$I$76</definedName>
  </definedNames>
  <calcPr calcId="124519"/>
</workbook>
</file>

<file path=xl/calcChain.xml><?xml version="1.0" encoding="utf-8"?>
<calcChain xmlns="http://schemas.openxmlformats.org/spreadsheetml/2006/main">
  <c r="F19" i="8"/>
  <c r="F20"/>
  <c r="F21"/>
  <c r="F22"/>
  <c r="F18"/>
  <c r="F15"/>
  <c r="F23"/>
  <c r="F37"/>
  <c r="F38"/>
  <c r="F55"/>
  <c r="F14"/>
  <c r="F12"/>
  <c r="F13"/>
  <c r="F64" l="1"/>
  <c r="E53" l="1"/>
  <c r="E52" l="1"/>
  <c r="E69" l="1"/>
  <c r="E58" l="1"/>
  <c r="E59"/>
  <c r="E60"/>
  <c r="E57"/>
  <c r="F70" l="1"/>
  <c r="E63" l="1"/>
  <c r="F34"/>
  <c r="F35"/>
  <c r="F36"/>
  <c r="F40"/>
  <c r="F39"/>
  <c r="F33"/>
  <c r="F49" l="1"/>
  <c r="F79" l="1"/>
  <c r="F71"/>
</calcChain>
</file>

<file path=xl/sharedStrings.xml><?xml version="1.0" encoding="utf-8"?>
<sst xmlns="http://schemas.openxmlformats.org/spreadsheetml/2006/main" count="127" uniqueCount="75">
  <si>
    <t>№ п/п</t>
  </si>
  <si>
    <t xml:space="preserve">Наименование </t>
  </si>
  <si>
    <t>Ед.из.</t>
  </si>
  <si>
    <t>Кол-во</t>
  </si>
  <si>
    <t>Цена руб.</t>
  </si>
  <si>
    <t>Сумма руб.</t>
  </si>
  <si>
    <t>Код КВР</t>
  </si>
  <si>
    <t>Приобретение основных средств</t>
  </si>
  <si>
    <t>Итого:</t>
  </si>
  <si>
    <t>Приобретение материальных запасов</t>
  </si>
  <si>
    <t>Всего:</t>
  </si>
  <si>
    <t>Прочие услуги</t>
  </si>
  <si>
    <t xml:space="preserve">Утверждаю </t>
  </si>
  <si>
    <t>шт.</t>
  </si>
  <si>
    <t>Услуги связи</t>
  </si>
  <si>
    <t>Школьный интернет</t>
  </si>
  <si>
    <t>усл.</t>
  </si>
  <si>
    <t>стар.окоф</t>
  </si>
  <si>
    <t>нов.окоф</t>
  </si>
  <si>
    <t>Всего по смете:</t>
  </si>
  <si>
    <t>Лицензия на использование новой версии ПО ViPNet Client 4.х (КС2)</t>
  </si>
  <si>
    <t>Компакт-диск с дистрибутивом ПО ViPNet Client for Windows 4.х (КС2)</t>
  </si>
  <si>
    <t>Kaspersky Endpoint Security for Business - SelectBand K:  10-14 Educational Premium License 1 Year, право на использование</t>
  </si>
  <si>
    <t>Kaspersky Стандартный Certified Media Pack Russian Edition. Media Pack</t>
  </si>
  <si>
    <t>инстал</t>
  </si>
  <si>
    <t>Электросушилка для рук</t>
  </si>
  <si>
    <t>ФСТЭК Мастер скачиваний для Антивирус DR.WEB</t>
  </si>
  <si>
    <t>Право на использование модуля защиты от НСД и контроля устройств Средства защиты информации Secret Net Studio 8 (продление)</t>
  </si>
  <si>
    <t>Установочный комплект СЗИ Secret Net Studio 8</t>
  </si>
  <si>
    <t>Шкаф для химических реактивов</t>
  </si>
  <si>
    <t>Коммутатор (школьный интернет)</t>
  </si>
  <si>
    <t>Заместитель директора</t>
  </si>
  <si>
    <t>Шкаф для спецкабинетов (750х430х2100 со стеклом)</t>
  </si>
  <si>
    <t>Шкаф для спецкабинетов 685х430х2700 полуоткрытые)</t>
  </si>
  <si>
    <t>Шкаф для кабинетов</t>
  </si>
  <si>
    <t>Стойка модульная</t>
  </si>
  <si>
    <t>Стол учителя</t>
  </si>
  <si>
    <t>Стул</t>
  </si>
  <si>
    <t xml:space="preserve">Маршрутизатор </t>
  </si>
  <si>
    <t>Кресло (директора)</t>
  </si>
  <si>
    <t>Кресло (учителя)</t>
  </si>
  <si>
    <t>Скамейка для переодевания</t>
  </si>
  <si>
    <t>Стул ученический</t>
  </si>
  <si>
    <t>Парта двухместная</t>
  </si>
  <si>
    <t xml:space="preserve">Шкаф </t>
  </si>
  <si>
    <t>Сетевой фильтр</t>
  </si>
  <si>
    <t xml:space="preserve">Тумба для хранения </t>
  </si>
  <si>
    <t>Интерактивная панель</t>
  </si>
  <si>
    <t>Антивирус DR.WEB "Для школ" (базовая, кол-во  - 31 шт., 1 год, KEY)</t>
  </si>
  <si>
    <t>Имущественные права на использование программы "Полигон Про: Межевой план", 1 год</t>
  </si>
  <si>
    <t>Штатив</t>
  </si>
  <si>
    <t xml:space="preserve">Электронный теодолит </t>
  </si>
  <si>
    <t>Оптический нивелир</t>
  </si>
  <si>
    <t>Рейка нивелирная</t>
  </si>
  <si>
    <t>Штатив нивелирный</t>
  </si>
  <si>
    <t xml:space="preserve">Нивелир </t>
  </si>
  <si>
    <t>Система затемнения окон</t>
  </si>
  <si>
    <t>Телевизор</t>
  </si>
  <si>
    <t>МФУ</t>
  </si>
  <si>
    <t xml:space="preserve">Смета  </t>
  </si>
  <si>
    <t>на 2023 год   МБОУ СОШ № 28</t>
  </si>
  <si>
    <t xml:space="preserve">расходов на материально-техническое оснащение учреждения </t>
  </si>
  <si>
    <t>Цифровая лаборатория по географии</t>
  </si>
  <si>
    <t>Микроскоп</t>
  </si>
  <si>
    <t>Комплект акустических систем Behrider PPA 2000Вт</t>
  </si>
  <si>
    <t>Микрофон беспроводной</t>
  </si>
  <si>
    <t>Стойка для микрофона</t>
  </si>
  <si>
    <t>Комплект  ГИА-лаборатория по физике</t>
  </si>
  <si>
    <t>Цифровая лаборатория по физике (базовый уровень)</t>
  </si>
  <si>
    <t>Цифровая лаборатория по химии (базовый уровень)</t>
  </si>
  <si>
    <t>Цифровая лаборатория по биологии (базовый уровень)</t>
  </si>
  <si>
    <t>Директор МБОУ СОШ № 28 ___________Володько Т.В.</t>
  </si>
  <si>
    <t>Новак С.А.</t>
  </si>
  <si>
    <t>Ерошина И.Н.</t>
  </si>
  <si>
    <t>Исполнил: Заместитель директора по АХЧ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</si>
</sst>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 shrinkToFit="1"/>
    </xf>
    <xf numFmtId="4" fontId="1" fillId="0" borderId="1" xfId="0" applyNumberFormat="1" applyFont="1" applyBorder="1" applyAlignment="1">
      <alignment horizontal="center" vertical="center" wrapText="1" shrinkToFit="1"/>
    </xf>
    <xf numFmtId="4" fontId="2" fillId="0" borderId="7" xfId="0" applyNumberFormat="1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4" fontId="2" fillId="0" borderId="4" xfId="0" applyNumberFormat="1" applyFont="1" applyBorder="1" applyAlignment="1">
      <alignment horizontal="left" wrapText="1"/>
    </xf>
    <xf numFmtId="4" fontId="1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4" fontId="1" fillId="0" borderId="4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left"/>
    </xf>
    <xf numFmtId="4" fontId="2" fillId="0" borderId="7" xfId="0" applyNumberFormat="1" applyFont="1" applyBorder="1" applyAlignment="1">
      <alignment horizontal="left"/>
    </xf>
    <xf numFmtId="0" fontId="2" fillId="0" borderId="1" xfId="0" applyFont="1" applyBorder="1"/>
    <xf numFmtId="4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 shrinkToFit="1"/>
    </xf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/>
    <xf numFmtId="0" fontId="2" fillId="0" borderId="0" xfId="0" applyFont="1"/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 wrapText="1" shrinkToFit="1"/>
    </xf>
    <xf numFmtId="49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3" fillId="0" borderId="0" xfId="0" applyFont="1" applyBorder="1"/>
    <xf numFmtId="49" fontId="3" fillId="0" borderId="0" xfId="0" applyNumberFormat="1" applyFont="1" applyBorder="1"/>
    <xf numFmtId="4" fontId="3" fillId="0" borderId="0" xfId="0" applyNumberFormat="1" applyFont="1" applyBorder="1"/>
    <xf numFmtId="0" fontId="3" fillId="5" borderId="0" xfId="0" applyFont="1" applyFill="1" applyBorder="1"/>
    <xf numFmtId="0" fontId="3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 shrinkToFit="1"/>
    </xf>
    <xf numFmtId="0" fontId="3" fillId="3" borderId="0" xfId="0" applyFont="1" applyFill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center" vertical="center" wrapText="1" shrinkToFit="1"/>
    </xf>
    <xf numFmtId="2" fontId="3" fillId="0" borderId="0" xfId="0" applyNumberFormat="1" applyFont="1" applyBorder="1"/>
    <xf numFmtId="0" fontId="3" fillId="3" borderId="0" xfId="0" applyFont="1" applyFill="1" applyBorder="1"/>
    <xf numFmtId="0" fontId="2" fillId="2" borderId="9" xfId="0" applyFont="1" applyFill="1" applyBorder="1" applyAlignment="1">
      <alignment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left"/>
    </xf>
    <xf numFmtId="4" fontId="1" fillId="2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Border="1"/>
    <xf numFmtId="0" fontId="2" fillId="2" borderId="0" xfId="0" applyFont="1" applyFill="1" applyAlignment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2" fontId="1" fillId="2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2" fillId="2" borderId="0" xfId="0" applyFont="1" applyFill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4" fontId="3" fillId="0" borderId="0" xfId="0" applyNumberFormat="1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6" borderId="0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vertical="center"/>
    </xf>
    <xf numFmtId="4" fontId="3" fillId="0" borderId="1" xfId="0" applyNumberFormat="1" applyFont="1" applyBorder="1"/>
    <xf numFmtId="4" fontId="2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 wrapText="1" shrinkToFit="1"/>
    </xf>
    <xf numFmtId="4" fontId="2" fillId="4" borderId="0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 vertical="center" wrapText="1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 vertical="top" wrapText="1" shrinkToFit="1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1"/>
  <sheetViews>
    <sheetView tabSelected="1" view="pageBreakPreview" topLeftCell="A4" zoomScale="90" zoomScaleSheetLayoutView="90" workbookViewId="0">
      <selection activeCell="B23" sqref="B23"/>
    </sheetView>
  </sheetViews>
  <sheetFormatPr defaultRowHeight="18.75"/>
  <cols>
    <col min="1" max="1" width="5.7109375" style="43" customWidth="1"/>
    <col min="2" max="2" width="39.42578125" style="89" customWidth="1"/>
    <col min="3" max="3" width="7.28515625" style="44" customWidth="1"/>
    <col min="4" max="4" width="7.28515625" style="45" customWidth="1"/>
    <col min="5" max="5" width="15.7109375" style="49" customWidth="1"/>
    <col min="6" max="6" width="20.5703125" style="50" customWidth="1"/>
    <col min="7" max="7" width="9.5703125" style="43" customWidth="1"/>
    <col min="8" max="8" width="14.42578125" style="48" hidden="1" customWidth="1"/>
    <col min="9" max="9" width="15.28515625" style="43" hidden="1" customWidth="1"/>
    <col min="10" max="10" width="14.42578125" style="58" customWidth="1"/>
    <col min="11" max="11" width="22.5703125" style="58" customWidth="1"/>
    <col min="12" max="12" width="19.42578125" style="58" customWidth="1"/>
    <col min="13" max="13" width="22.85546875" style="58" customWidth="1"/>
    <col min="14" max="16384" width="9.140625" style="43"/>
  </cols>
  <sheetData>
    <row r="1" spans="1:13">
      <c r="B1" s="108"/>
      <c r="E1" s="124" t="s">
        <v>12</v>
      </c>
      <c r="F1" s="124"/>
    </row>
    <row r="2" spans="1:13" ht="9" customHeight="1">
      <c r="E2" s="46"/>
      <c r="F2" s="47"/>
    </row>
    <row r="3" spans="1:13" ht="104.25" customHeight="1">
      <c r="B3" s="110"/>
      <c r="E3" s="125" t="s">
        <v>71</v>
      </c>
      <c r="F3" s="125"/>
    </row>
    <row r="4" spans="1:13">
      <c r="B4" s="108"/>
      <c r="E4" s="109"/>
      <c r="F4" s="47"/>
    </row>
    <row r="5" spans="1:13" ht="9" customHeight="1"/>
    <row r="6" spans="1:13">
      <c r="A6" s="133" t="s">
        <v>59</v>
      </c>
      <c r="B6" s="133"/>
      <c r="C6" s="133"/>
      <c r="D6" s="133"/>
      <c r="E6" s="133"/>
      <c r="F6" s="133"/>
      <c r="G6" s="133"/>
    </row>
    <row r="7" spans="1:13">
      <c r="A7" s="100"/>
      <c r="B7" s="133" t="s">
        <v>61</v>
      </c>
      <c r="C7" s="133"/>
      <c r="D7" s="133"/>
      <c r="E7" s="133"/>
      <c r="F7" s="133"/>
      <c r="G7" s="100"/>
    </row>
    <row r="8" spans="1:13">
      <c r="A8" s="133" t="s">
        <v>60</v>
      </c>
      <c r="B8" s="133"/>
      <c r="C8" s="133"/>
      <c r="D8" s="133"/>
      <c r="E8" s="133"/>
      <c r="F8" s="133"/>
      <c r="G8" s="1"/>
    </row>
    <row r="9" spans="1:13" ht="13.5" customHeight="1">
      <c r="A9" s="51"/>
      <c r="B9" s="90"/>
      <c r="C9" s="52"/>
      <c r="D9" s="53"/>
      <c r="E9" s="54"/>
      <c r="F9" s="55"/>
      <c r="G9" s="51"/>
    </row>
    <row r="10" spans="1:13" s="58" customFormat="1" ht="40.5" customHeight="1">
      <c r="A10" s="40" t="s">
        <v>0</v>
      </c>
      <c r="B10" s="8" t="s">
        <v>1</v>
      </c>
      <c r="C10" s="39" t="s">
        <v>2</v>
      </c>
      <c r="D10" s="41" t="s">
        <v>3</v>
      </c>
      <c r="E10" s="23" t="s">
        <v>4</v>
      </c>
      <c r="F10" s="42" t="s">
        <v>5</v>
      </c>
      <c r="G10" s="39" t="s">
        <v>6</v>
      </c>
      <c r="H10" s="56" t="s">
        <v>17</v>
      </c>
      <c r="I10" s="57" t="s">
        <v>18</v>
      </c>
    </row>
    <row r="11" spans="1:13" s="58" customFormat="1" ht="18.75" customHeight="1">
      <c r="A11" s="112" t="s">
        <v>7</v>
      </c>
      <c r="B11" s="113"/>
      <c r="C11" s="113"/>
      <c r="D11" s="113"/>
      <c r="E11" s="113"/>
      <c r="F11" s="113"/>
      <c r="G11" s="114"/>
      <c r="H11" s="59"/>
    </row>
    <row r="12" spans="1:13" s="58" customFormat="1" ht="40.5" customHeight="1">
      <c r="A12" s="115">
        <v>1</v>
      </c>
      <c r="B12" s="8" t="s">
        <v>68</v>
      </c>
      <c r="C12" s="2" t="s">
        <v>13</v>
      </c>
      <c r="D12" s="36">
        <v>6</v>
      </c>
      <c r="E12" s="10">
        <v>40940</v>
      </c>
      <c r="F12" s="6">
        <f>E12*D12</f>
        <v>245640</v>
      </c>
      <c r="G12" s="132"/>
      <c r="H12" s="59"/>
    </row>
    <row r="13" spans="1:13" s="58" customFormat="1" ht="39.75" customHeight="1">
      <c r="A13" s="134"/>
      <c r="B13" s="8" t="s">
        <v>69</v>
      </c>
      <c r="C13" s="2" t="s">
        <v>13</v>
      </c>
      <c r="D13" s="36">
        <v>1</v>
      </c>
      <c r="E13" s="10">
        <v>64400</v>
      </c>
      <c r="F13" s="6">
        <f>E13*D13</f>
        <v>64400</v>
      </c>
      <c r="G13" s="132"/>
      <c r="H13" s="59"/>
    </row>
    <row r="14" spans="1:13" s="58" customFormat="1" ht="39" hidden="1" customHeight="1">
      <c r="A14" s="134"/>
      <c r="B14" s="8" t="s">
        <v>70</v>
      </c>
      <c r="C14" s="2" t="s">
        <v>13</v>
      </c>
      <c r="D14" s="36">
        <v>0</v>
      </c>
      <c r="E14" s="10">
        <v>73025</v>
      </c>
      <c r="F14" s="6">
        <f t="shared" ref="F14" si="0">E14*D14</f>
        <v>0</v>
      </c>
      <c r="G14" s="132"/>
      <c r="H14" s="59"/>
      <c r="M14" s="61"/>
    </row>
    <row r="15" spans="1:13" s="58" customFormat="1" ht="41.25" hidden="1" customHeight="1">
      <c r="A15" s="134"/>
      <c r="B15" s="8" t="s">
        <v>62</v>
      </c>
      <c r="C15" s="2" t="s">
        <v>13</v>
      </c>
      <c r="D15" s="36">
        <v>0</v>
      </c>
      <c r="E15" s="10">
        <v>98210</v>
      </c>
      <c r="F15" s="6">
        <f>E15*D15</f>
        <v>0</v>
      </c>
      <c r="G15" s="132"/>
      <c r="H15" s="59"/>
      <c r="M15" s="61"/>
    </row>
    <row r="16" spans="1:13" s="58" customFormat="1" ht="57.75" hidden="1" customHeight="1">
      <c r="A16" s="134"/>
      <c r="B16" s="8" t="s">
        <v>67</v>
      </c>
      <c r="C16" s="12" t="s">
        <v>13</v>
      </c>
      <c r="D16" s="36">
        <v>9</v>
      </c>
      <c r="E16" s="10"/>
      <c r="F16" s="6"/>
      <c r="G16" s="132"/>
      <c r="H16" s="59"/>
      <c r="M16" s="61"/>
    </row>
    <row r="17" spans="1:13" s="58" customFormat="1" ht="75.75" hidden="1" customHeight="1">
      <c r="A17" s="134"/>
      <c r="B17" s="8"/>
      <c r="C17" s="12" t="s">
        <v>13</v>
      </c>
      <c r="D17" s="36">
        <v>2</v>
      </c>
      <c r="E17" s="10"/>
      <c r="F17" s="6"/>
      <c r="G17" s="132"/>
      <c r="H17" s="59"/>
      <c r="M17" s="61"/>
    </row>
    <row r="18" spans="1:13" s="58" customFormat="1" ht="18.75" customHeight="1">
      <c r="A18" s="134"/>
      <c r="B18" s="7" t="s">
        <v>63</v>
      </c>
      <c r="C18" s="2" t="s">
        <v>13</v>
      </c>
      <c r="D18" s="36">
        <v>20</v>
      </c>
      <c r="E18" s="10">
        <v>8900</v>
      </c>
      <c r="F18" s="6">
        <f>E18*D18</f>
        <v>178000</v>
      </c>
      <c r="G18" s="132"/>
      <c r="H18" s="59"/>
      <c r="M18" s="61"/>
    </row>
    <row r="19" spans="1:13" s="58" customFormat="1" ht="37.5" customHeight="1">
      <c r="A19" s="134"/>
      <c r="B19" s="8" t="s">
        <v>58</v>
      </c>
      <c r="C19" s="2" t="s">
        <v>13</v>
      </c>
      <c r="D19" s="36">
        <v>1</v>
      </c>
      <c r="E19" s="10">
        <v>87989</v>
      </c>
      <c r="F19" s="9">
        <f>E19*D19</f>
        <v>87989</v>
      </c>
      <c r="G19" s="132"/>
      <c r="H19" s="59"/>
      <c r="J19" s="62"/>
      <c r="K19" s="104"/>
      <c r="L19" s="65"/>
      <c r="M19" s="64"/>
    </row>
    <row r="20" spans="1:13" s="58" customFormat="1" ht="56.25" customHeight="1">
      <c r="A20" s="134"/>
      <c r="B20" s="11" t="s">
        <v>64</v>
      </c>
      <c r="C20" s="2" t="s">
        <v>13</v>
      </c>
      <c r="D20" s="12">
        <v>1</v>
      </c>
      <c r="E20" s="10">
        <v>188750</v>
      </c>
      <c r="F20" s="4">
        <f t="shared" ref="F20:F22" si="1">E20*D20</f>
        <v>188750</v>
      </c>
      <c r="G20" s="132"/>
      <c r="H20" s="59"/>
      <c r="J20" s="62"/>
      <c r="K20" s="105"/>
      <c r="L20" s="63"/>
      <c r="M20" s="64"/>
    </row>
    <row r="21" spans="1:13" s="58" customFormat="1" ht="22.5" customHeight="1">
      <c r="A21" s="134"/>
      <c r="B21" s="8" t="s">
        <v>65</v>
      </c>
      <c r="C21" s="2" t="s">
        <v>13</v>
      </c>
      <c r="D21" s="12">
        <v>2</v>
      </c>
      <c r="E21" s="10">
        <v>6000</v>
      </c>
      <c r="F21" s="4">
        <f t="shared" si="1"/>
        <v>12000</v>
      </c>
      <c r="G21" s="132"/>
      <c r="H21" s="59"/>
      <c r="J21" s="62"/>
      <c r="K21" s="105"/>
      <c r="L21" s="63"/>
      <c r="M21" s="66"/>
    </row>
    <row r="22" spans="1:13" s="58" customFormat="1" ht="17.25" customHeight="1">
      <c r="A22" s="134"/>
      <c r="B22" s="8" t="s">
        <v>66</v>
      </c>
      <c r="C22" s="2" t="s">
        <v>13</v>
      </c>
      <c r="D22" s="12">
        <v>2</v>
      </c>
      <c r="E22" s="3">
        <v>3500</v>
      </c>
      <c r="F22" s="4">
        <f t="shared" si="1"/>
        <v>7000</v>
      </c>
      <c r="G22" s="132"/>
      <c r="H22" s="59"/>
      <c r="J22" s="62"/>
      <c r="K22" s="105"/>
      <c r="L22" s="63"/>
      <c r="M22" s="66"/>
    </row>
    <row r="23" spans="1:13" s="58" customFormat="1" ht="17.25" customHeight="1">
      <c r="A23" s="134"/>
      <c r="B23" s="8" t="s">
        <v>47</v>
      </c>
      <c r="C23" s="2" t="s">
        <v>13</v>
      </c>
      <c r="D23" s="12">
        <v>2</v>
      </c>
      <c r="E23" s="3">
        <v>357500</v>
      </c>
      <c r="F23" s="4">
        <f t="shared" ref="F23:F40" si="2">E23*D23</f>
        <v>715000</v>
      </c>
      <c r="G23" s="132"/>
      <c r="H23" s="59"/>
      <c r="J23" s="62"/>
      <c r="K23" s="67"/>
      <c r="L23" s="63"/>
      <c r="M23" s="66"/>
    </row>
    <row r="24" spans="1:13" s="58" customFormat="1" ht="17.25" hidden="1" customHeight="1">
      <c r="A24" s="134"/>
      <c r="B24" s="8" t="s">
        <v>29</v>
      </c>
      <c r="C24" s="2" t="s">
        <v>13</v>
      </c>
      <c r="D24" s="12"/>
      <c r="E24" s="3"/>
      <c r="F24" s="4"/>
      <c r="G24" s="132"/>
      <c r="H24" s="59"/>
      <c r="L24" s="63"/>
      <c r="M24" s="106"/>
    </row>
    <row r="25" spans="1:13" s="58" customFormat="1" ht="17.25" hidden="1" customHeight="1">
      <c r="A25" s="134"/>
      <c r="B25" s="8" t="s">
        <v>47</v>
      </c>
      <c r="C25" s="2" t="s">
        <v>13</v>
      </c>
      <c r="D25" s="12">
        <v>1</v>
      </c>
      <c r="E25" s="3"/>
      <c r="F25" s="4"/>
      <c r="G25" s="132"/>
      <c r="H25" s="59"/>
      <c r="L25" s="63"/>
      <c r="M25" s="106"/>
    </row>
    <row r="26" spans="1:13" s="58" customFormat="1" ht="17.25" hidden="1" customHeight="1">
      <c r="A26" s="134"/>
      <c r="B26" s="8" t="s">
        <v>56</v>
      </c>
      <c r="C26" s="2" t="s">
        <v>13</v>
      </c>
      <c r="D26" s="12">
        <v>3</v>
      </c>
      <c r="E26" s="3"/>
      <c r="F26" s="4"/>
      <c r="G26" s="132"/>
      <c r="H26" s="59"/>
      <c r="L26" s="63"/>
      <c r="M26" s="106"/>
    </row>
    <row r="27" spans="1:13" s="58" customFormat="1" ht="17.25" hidden="1" customHeight="1">
      <c r="A27" s="134"/>
      <c r="B27" s="8" t="s">
        <v>51</v>
      </c>
      <c r="C27" s="2" t="s">
        <v>13</v>
      </c>
      <c r="D27" s="12">
        <v>2</v>
      </c>
      <c r="E27" s="3"/>
      <c r="F27" s="4"/>
      <c r="G27" s="132"/>
      <c r="H27" s="59"/>
      <c r="L27" s="63"/>
      <c r="M27" s="106"/>
    </row>
    <row r="28" spans="1:13" s="58" customFormat="1" ht="17.25" hidden="1" customHeight="1">
      <c r="A28" s="134"/>
      <c r="B28" s="8" t="s">
        <v>50</v>
      </c>
      <c r="C28" s="2" t="s">
        <v>13</v>
      </c>
      <c r="D28" s="12">
        <v>2</v>
      </c>
      <c r="E28" s="3"/>
      <c r="F28" s="4"/>
      <c r="G28" s="132"/>
      <c r="H28" s="59"/>
      <c r="L28" s="63"/>
      <c r="M28" s="106"/>
    </row>
    <row r="29" spans="1:13" s="58" customFormat="1" ht="17.25" hidden="1" customHeight="1">
      <c r="A29" s="134"/>
      <c r="B29" s="8" t="s">
        <v>52</v>
      </c>
      <c r="C29" s="2" t="s">
        <v>13</v>
      </c>
      <c r="D29" s="12">
        <v>2</v>
      </c>
      <c r="E29" s="3"/>
      <c r="F29" s="4"/>
      <c r="G29" s="132"/>
      <c r="H29" s="59"/>
      <c r="L29" s="63"/>
      <c r="M29" s="106"/>
    </row>
    <row r="30" spans="1:13" s="58" customFormat="1" ht="17.25" hidden="1" customHeight="1">
      <c r="A30" s="134"/>
      <c r="B30" s="8" t="s">
        <v>53</v>
      </c>
      <c r="C30" s="2" t="s">
        <v>13</v>
      </c>
      <c r="D30" s="12">
        <v>4</v>
      </c>
      <c r="E30" s="3"/>
      <c r="F30" s="4"/>
      <c r="G30" s="132"/>
      <c r="H30" s="59"/>
      <c r="L30" s="63"/>
      <c r="M30" s="106"/>
    </row>
    <row r="31" spans="1:13" s="58" customFormat="1" ht="17.25" hidden="1" customHeight="1">
      <c r="A31" s="134"/>
      <c r="B31" s="8" t="s">
        <v>54</v>
      </c>
      <c r="C31" s="2" t="s">
        <v>13</v>
      </c>
      <c r="D31" s="12">
        <v>2</v>
      </c>
      <c r="E31" s="3"/>
      <c r="F31" s="4"/>
      <c r="G31" s="132"/>
      <c r="H31" s="59"/>
      <c r="L31" s="63"/>
      <c r="M31" s="106"/>
    </row>
    <row r="32" spans="1:13" s="58" customFormat="1" ht="17.25" hidden="1" customHeight="1">
      <c r="A32" s="134"/>
      <c r="B32" s="8" t="s">
        <v>55</v>
      </c>
      <c r="C32" s="2" t="s">
        <v>13</v>
      </c>
      <c r="D32" s="12">
        <v>1</v>
      </c>
      <c r="E32" s="3"/>
      <c r="F32" s="4"/>
      <c r="G32" s="132"/>
      <c r="H32" s="59"/>
      <c r="L32" s="63"/>
      <c r="M32" s="106"/>
    </row>
    <row r="33" spans="1:13" s="58" customFormat="1" ht="17.25" hidden="1" customHeight="1">
      <c r="A33" s="134"/>
      <c r="B33" s="8" t="s">
        <v>34</v>
      </c>
      <c r="C33" s="2" t="s">
        <v>13</v>
      </c>
      <c r="D33" s="12">
        <v>2</v>
      </c>
      <c r="E33" s="3"/>
      <c r="F33" s="4">
        <f t="shared" si="2"/>
        <v>0</v>
      </c>
      <c r="G33" s="132"/>
      <c r="H33" s="59"/>
      <c r="J33" s="96"/>
      <c r="L33" s="63"/>
      <c r="M33" s="106"/>
    </row>
    <row r="34" spans="1:13" s="58" customFormat="1" ht="17.25" hidden="1" customHeight="1">
      <c r="A34" s="134"/>
      <c r="B34" s="8" t="s">
        <v>35</v>
      </c>
      <c r="C34" s="2" t="s">
        <v>13</v>
      </c>
      <c r="D34" s="12">
        <v>1</v>
      </c>
      <c r="E34" s="3"/>
      <c r="F34" s="4">
        <f t="shared" si="2"/>
        <v>0</v>
      </c>
      <c r="G34" s="132"/>
      <c r="H34" s="59"/>
      <c r="J34" s="96"/>
      <c r="L34" s="63"/>
      <c r="M34" s="106"/>
    </row>
    <row r="35" spans="1:13" s="58" customFormat="1" ht="17.25" hidden="1" customHeight="1">
      <c r="A35" s="134"/>
      <c r="B35" s="8" t="s">
        <v>36</v>
      </c>
      <c r="C35" s="2" t="s">
        <v>13</v>
      </c>
      <c r="D35" s="12">
        <v>1</v>
      </c>
      <c r="E35" s="3"/>
      <c r="F35" s="4">
        <f t="shared" si="2"/>
        <v>0</v>
      </c>
      <c r="G35" s="132"/>
      <c r="H35" s="59"/>
      <c r="J35" s="96"/>
      <c r="L35" s="63"/>
      <c r="M35" s="106"/>
    </row>
    <row r="36" spans="1:13" s="58" customFormat="1" ht="17.25" hidden="1" customHeight="1">
      <c r="A36" s="134"/>
      <c r="B36" s="8" t="s">
        <v>37</v>
      </c>
      <c r="C36" s="2" t="s">
        <v>13</v>
      </c>
      <c r="D36" s="12">
        <v>27</v>
      </c>
      <c r="E36" s="3"/>
      <c r="F36" s="4">
        <f t="shared" si="2"/>
        <v>0</v>
      </c>
      <c r="G36" s="132"/>
      <c r="H36" s="59"/>
      <c r="J36" s="96"/>
      <c r="L36" s="63"/>
      <c r="M36" s="106"/>
    </row>
    <row r="37" spans="1:13" s="58" customFormat="1" ht="17.25" hidden="1" customHeight="1">
      <c r="A37" s="134"/>
      <c r="B37" s="8" t="s">
        <v>43</v>
      </c>
      <c r="C37" s="2" t="s">
        <v>13</v>
      </c>
      <c r="D37" s="12">
        <v>18</v>
      </c>
      <c r="E37" s="3"/>
      <c r="F37" s="4">
        <f t="shared" si="2"/>
        <v>0</v>
      </c>
      <c r="G37" s="132"/>
      <c r="H37" s="59"/>
      <c r="J37" s="96"/>
      <c r="L37" s="63"/>
      <c r="M37" s="106"/>
    </row>
    <row r="38" spans="1:13" s="58" customFormat="1" ht="17.25" hidden="1" customHeight="1">
      <c r="A38" s="134"/>
      <c r="B38" s="8" t="s">
        <v>42</v>
      </c>
      <c r="C38" s="2" t="s">
        <v>13</v>
      </c>
      <c r="D38" s="12">
        <v>36</v>
      </c>
      <c r="E38" s="3"/>
      <c r="F38" s="4">
        <f t="shared" si="2"/>
        <v>0</v>
      </c>
      <c r="G38" s="132"/>
      <c r="H38" s="59"/>
      <c r="J38" s="96"/>
      <c r="L38" s="63"/>
      <c r="M38" s="106"/>
    </row>
    <row r="39" spans="1:13" s="58" customFormat="1" ht="17.25" hidden="1" customHeight="1">
      <c r="A39" s="134"/>
      <c r="B39" s="8" t="s">
        <v>39</v>
      </c>
      <c r="C39" s="2" t="s">
        <v>13</v>
      </c>
      <c r="D39" s="12">
        <v>1</v>
      </c>
      <c r="E39" s="3"/>
      <c r="F39" s="4">
        <f t="shared" si="2"/>
        <v>0</v>
      </c>
      <c r="G39" s="132"/>
      <c r="H39" s="59"/>
      <c r="J39" s="96"/>
      <c r="L39" s="63"/>
      <c r="M39" s="106"/>
    </row>
    <row r="40" spans="1:13" s="58" customFormat="1" ht="17.25" hidden="1" customHeight="1">
      <c r="A40" s="134"/>
      <c r="B40" s="8" t="s">
        <v>40</v>
      </c>
      <c r="C40" s="2" t="s">
        <v>13</v>
      </c>
      <c r="D40" s="12">
        <v>7</v>
      </c>
      <c r="E40" s="4"/>
      <c r="F40" s="4">
        <f t="shared" si="2"/>
        <v>0</v>
      </c>
      <c r="G40" s="132"/>
      <c r="H40" s="59"/>
      <c r="L40" s="63"/>
      <c r="M40" s="106"/>
    </row>
    <row r="41" spans="1:13" s="58" customFormat="1" ht="17.25" hidden="1" customHeight="1">
      <c r="A41" s="134"/>
      <c r="B41" s="8" t="s">
        <v>44</v>
      </c>
      <c r="C41" s="2" t="s">
        <v>13</v>
      </c>
      <c r="D41" s="12">
        <v>18</v>
      </c>
      <c r="E41" s="4"/>
      <c r="F41" s="4"/>
      <c r="G41" s="132"/>
      <c r="H41" s="59"/>
      <c r="L41" s="63"/>
      <c r="M41" s="106"/>
    </row>
    <row r="42" spans="1:13" s="58" customFormat="1" ht="37.5" hidden="1" customHeight="1">
      <c r="A42" s="134"/>
      <c r="B42" s="8" t="s">
        <v>46</v>
      </c>
      <c r="C42" s="2" t="s">
        <v>13</v>
      </c>
      <c r="D42" s="12">
        <v>2</v>
      </c>
      <c r="E42" s="4"/>
      <c r="F42" s="4"/>
      <c r="G42" s="132"/>
      <c r="H42" s="59"/>
      <c r="L42" s="63"/>
      <c r="M42" s="106"/>
    </row>
    <row r="43" spans="1:13" s="58" customFormat="1" ht="37.5" hidden="1" customHeight="1">
      <c r="A43" s="134"/>
      <c r="B43" s="8" t="s">
        <v>41</v>
      </c>
      <c r="C43" s="2" t="s">
        <v>13</v>
      </c>
      <c r="D43" s="12">
        <v>6</v>
      </c>
      <c r="E43" s="4"/>
      <c r="F43" s="4"/>
      <c r="G43" s="132"/>
      <c r="H43" s="59"/>
      <c r="L43" s="63"/>
      <c r="M43" s="106"/>
    </row>
    <row r="44" spans="1:13" s="58" customFormat="1" ht="57.75" hidden="1" customHeight="1">
      <c r="A44" s="134"/>
      <c r="B44" s="8" t="s">
        <v>32</v>
      </c>
      <c r="C44" s="2" t="s">
        <v>13</v>
      </c>
      <c r="D44" s="12">
        <v>8</v>
      </c>
      <c r="E44" s="10"/>
      <c r="F44" s="4"/>
      <c r="G44" s="132"/>
      <c r="H44" s="59"/>
      <c r="L44" s="63"/>
      <c r="M44" s="106"/>
    </row>
    <row r="45" spans="1:13" s="58" customFormat="1" ht="58.5" hidden="1" customHeight="1">
      <c r="A45" s="134"/>
      <c r="B45" s="8" t="s">
        <v>33</v>
      </c>
      <c r="C45" s="2" t="s">
        <v>13</v>
      </c>
      <c r="D45" s="12">
        <v>7</v>
      </c>
      <c r="E45" s="10"/>
      <c r="F45" s="4"/>
      <c r="G45" s="132"/>
      <c r="H45" s="59"/>
      <c r="L45" s="63"/>
      <c r="M45" s="106"/>
    </row>
    <row r="46" spans="1:13" s="58" customFormat="1" ht="37.5" hidden="1" customHeight="1">
      <c r="A46" s="134"/>
      <c r="B46" s="92" t="s">
        <v>30</v>
      </c>
      <c r="C46" s="2" t="s">
        <v>13</v>
      </c>
      <c r="D46" s="12">
        <v>2</v>
      </c>
      <c r="E46" s="12"/>
      <c r="F46" s="4"/>
      <c r="G46" s="132"/>
      <c r="H46" s="59"/>
      <c r="L46" s="63"/>
      <c r="M46" s="64"/>
    </row>
    <row r="47" spans="1:13" s="58" customFormat="1" hidden="1">
      <c r="A47" s="134"/>
      <c r="B47" s="8" t="s">
        <v>57</v>
      </c>
      <c r="C47" s="2" t="s">
        <v>13</v>
      </c>
      <c r="D47" s="12">
        <v>1</v>
      </c>
      <c r="E47" s="97"/>
      <c r="F47" s="4"/>
      <c r="G47" s="132"/>
      <c r="H47" s="59"/>
      <c r="L47" s="63"/>
      <c r="M47" s="64"/>
    </row>
    <row r="48" spans="1:13" s="58" customFormat="1" ht="37.5" hidden="1" customHeight="1">
      <c r="A48" s="135"/>
      <c r="B48" s="8" t="s">
        <v>25</v>
      </c>
      <c r="C48" s="2" t="s">
        <v>13</v>
      </c>
      <c r="D48" s="12"/>
      <c r="E48" s="3"/>
      <c r="F48" s="4"/>
      <c r="G48" s="132"/>
      <c r="H48" s="59"/>
      <c r="L48" s="63"/>
      <c r="M48" s="64"/>
    </row>
    <row r="49" spans="1:13" s="58" customFormat="1">
      <c r="A49" s="128" t="s">
        <v>8</v>
      </c>
      <c r="B49" s="129"/>
      <c r="C49" s="13"/>
      <c r="D49" s="41"/>
      <c r="E49" s="14"/>
      <c r="F49" s="15">
        <f>SUM(F12:F48)</f>
        <v>1498779</v>
      </c>
      <c r="G49" s="16"/>
      <c r="H49" s="59"/>
      <c r="L49" s="63"/>
    </row>
    <row r="50" spans="1:13" s="58" customFormat="1" ht="18" hidden="1" customHeight="1">
      <c r="A50" s="17" t="s">
        <v>10</v>
      </c>
      <c r="B50" s="91"/>
      <c r="C50" s="18"/>
      <c r="D50" s="12"/>
      <c r="E50" s="19"/>
      <c r="F50" s="5"/>
      <c r="G50" s="16"/>
      <c r="H50" s="59"/>
      <c r="L50" s="63"/>
    </row>
    <row r="51" spans="1:13" s="58" customFormat="1" hidden="1">
      <c r="A51" s="126" t="s">
        <v>9</v>
      </c>
      <c r="B51" s="127"/>
      <c r="C51" s="127"/>
      <c r="D51" s="127"/>
      <c r="E51" s="127"/>
      <c r="F51" s="127"/>
      <c r="G51" s="114"/>
      <c r="H51" s="59"/>
      <c r="I51" s="68"/>
      <c r="L51" s="63"/>
    </row>
    <row r="52" spans="1:13" s="58" customFormat="1" ht="39.75" hidden="1" customHeight="1">
      <c r="A52" s="98">
        <v>2</v>
      </c>
      <c r="B52" s="92" t="s">
        <v>30</v>
      </c>
      <c r="C52" s="2" t="s">
        <v>13</v>
      </c>
      <c r="D52" s="12">
        <v>2</v>
      </c>
      <c r="E52" s="12">
        <f>F52/D52</f>
        <v>0</v>
      </c>
      <c r="F52" s="4"/>
      <c r="G52" s="20"/>
      <c r="H52" s="59"/>
      <c r="I52" s="68"/>
      <c r="L52" s="63"/>
      <c r="M52" s="61"/>
    </row>
    <row r="53" spans="1:13" s="58" customFormat="1" ht="39.75" hidden="1" customHeight="1">
      <c r="A53" s="99"/>
      <c r="B53" s="8" t="s">
        <v>38</v>
      </c>
      <c r="C53" s="2"/>
      <c r="D53" s="12">
        <v>8</v>
      </c>
      <c r="E53" s="12">
        <f>F53/D53</f>
        <v>0</v>
      </c>
      <c r="F53" s="4"/>
      <c r="G53" s="20"/>
      <c r="H53" s="59"/>
      <c r="I53" s="68"/>
      <c r="L53" s="63"/>
      <c r="M53" s="61"/>
    </row>
    <row r="54" spans="1:13" s="58" customFormat="1" ht="39.75" hidden="1" customHeight="1">
      <c r="A54" s="102">
        <v>2</v>
      </c>
      <c r="B54" s="8" t="s">
        <v>45</v>
      </c>
      <c r="C54" s="2" t="s">
        <v>13</v>
      </c>
      <c r="D54" s="12"/>
      <c r="E54" s="12"/>
      <c r="F54" s="4"/>
      <c r="G54" s="20"/>
      <c r="H54" s="59"/>
      <c r="I54" s="68"/>
      <c r="L54" s="63"/>
      <c r="M54" s="61"/>
    </row>
    <row r="55" spans="1:13" s="58" customFormat="1" ht="30" hidden="1" customHeight="1">
      <c r="A55" s="130" t="s">
        <v>8</v>
      </c>
      <c r="B55" s="131"/>
      <c r="C55" s="101"/>
      <c r="D55" s="101"/>
      <c r="E55" s="101"/>
      <c r="F55" s="103">
        <f>SUM(F54)</f>
        <v>0</v>
      </c>
      <c r="G55" s="20"/>
      <c r="H55" s="59"/>
      <c r="I55" s="68"/>
      <c r="L55" s="63"/>
      <c r="M55" s="61"/>
    </row>
    <row r="56" spans="1:13" s="58" customFormat="1" hidden="1">
      <c r="A56" s="112" t="s">
        <v>11</v>
      </c>
      <c r="B56" s="113"/>
      <c r="C56" s="113"/>
      <c r="D56" s="113"/>
      <c r="E56" s="113"/>
      <c r="F56" s="113"/>
      <c r="G56" s="114"/>
      <c r="H56" s="59"/>
    </row>
    <row r="57" spans="1:13" s="58" customFormat="1" ht="56.25" hidden="1">
      <c r="A57" s="115">
        <v>3</v>
      </c>
      <c r="B57" s="13" t="s">
        <v>20</v>
      </c>
      <c r="C57" s="28" t="s">
        <v>24</v>
      </c>
      <c r="D57" s="12">
        <v>1</v>
      </c>
      <c r="E57" s="3">
        <f>F57/D57</f>
        <v>0</v>
      </c>
      <c r="F57" s="23"/>
      <c r="G57" s="118">
        <v>244</v>
      </c>
      <c r="H57" s="59"/>
    </row>
    <row r="58" spans="1:13" s="58" customFormat="1" ht="56.25" hidden="1">
      <c r="A58" s="116"/>
      <c r="B58" s="13" t="s">
        <v>21</v>
      </c>
      <c r="C58" s="28" t="s">
        <v>13</v>
      </c>
      <c r="D58" s="12">
        <v>1</v>
      </c>
      <c r="E58" s="3">
        <f>F58/D58</f>
        <v>0</v>
      </c>
      <c r="F58" s="23"/>
      <c r="G58" s="119"/>
      <c r="H58" s="59"/>
    </row>
    <row r="59" spans="1:13" s="58" customFormat="1" ht="75" hidden="1">
      <c r="A59" s="116"/>
      <c r="B59" s="13" t="s">
        <v>22</v>
      </c>
      <c r="C59" s="28" t="s">
        <v>24</v>
      </c>
      <c r="D59" s="12">
        <v>10</v>
      </c>
      <c r="E59" s="3">
        <f>F59/D59</f>
        <v>0</v>
      </c>
      <c r="F59" s="23"/>
      <c r="G59" s="119"/>
      <c r="H59" s="59"/>
    </row>
    <row r="60" spans="1:13" s="58" customFormat="1" ht="56.25" hidden="1">
      <c r="A60" s="116"/>
      <c r="B60" s="13" t="s">
        <v>23</v>
      </c>
      <c r="C60" s="28" t="s">
        <v>13</v>
      </c>
      <c r="D60" s="12">
        <v>1</v>
      </c>
      <c r="E60" s="3">
        <f>F60/D60</f>
        <v>0</v>
      </c>
      <c r="F60" s="23"/>
      <c r="G60" s="119"/>
      <c r="H60" s="59"/>
    </row>
    <row r="61" spans="1:13" s="58" customFormat="1" ht="115.5" hidden="1" customHeight="1">
      <c r="A61" s="116"/>
      <c r="B61" s="13" t="s">
        <v>27</v>
      </c>
      <c r="C61" s="12" t="s">
        <v>13</v>
      </c>
      <c r="D61" s="22">
        <v>1</v>
      </c>
      <c r="E61" s="29"/>
      <c r="F61" s="23"/>
      <c r="G61" s="119"/>
      <c r="H61" s="59"/>
      <c r="J61" s="69"/>
    </row>
    <row r="62" spans="1:13" s="58" customFormat="1" ht="38.25" hidden="1" customHeight="1">
      <c r="A62" s="116"/>
      <c r="B62" s="13" t="s">
        <v>28</v>
      </c>
      <c r="C62" s="12" t="s">
        <v>13</v>
      </c>
      <c r="D62" s="22">
        <v>1</v>
      </c>
      <c r="E62" s="29"/>
      <c r="F62" s="23"/>
      <c r="G62" s="119"/>
      <c r="H62" s="59"/>
      <c r="J62" s="69"/>
    </row>
    <row r="63" spans="1:13" s="58" customFormat="1" ht="37.5" hidden="1">
      <c r="A63" s="116"/>
      <c r="B63" s="13" t="s">
        <v>26</v>
      </c>
      <c r="C63" s="22" t="s">
        <v>13</v>
      </c>
      <c r="D63" s="22">
        <v>1</v>
      </c>
      <c r="E63" s="29">
        <f>F63/D63</f>
        <v>0</v>
      </c>
      <c r="F63" s="23"/>
      <c r="G63" s="119"/>
      <c r="H63" s="59"/>
      <c r="J63" s="69"/>
    </row>
    <row r="64" spans="1:13" s="58" customFormat="1" ht="74.25" hidden="1" customHeight="1">
      <c r="A64" s="116"/>
      <c r="B64" s="13" t="s">
        <v>48</v>
      </c>
      <c r="C64" s="22" t="s">
        <v>13</v>
      </c>
      <c r="D64" s="22">
        <v>31</v>
      </c>
      <c r="E64" s="29"/>
      <c r="F64" s="23">
        <f>E64*D64</f>
        <v>0</v>
      </c>
      <c r="G64" s="119"/>
      <c r="H64" s="59"/>
      <c r="J64" s="69"/>
    </row>
    <row r="65" spans="1:11" s="58" customFormat="1" ht="213" hidden="1" customHeight="1">
      <c r="A65" s="117"/>
      <c r="B65" s="8" t="s">
        <v>49</v>
      </c>
      <c r="C65" s="22" t="s">
        <v>13</v>
      </c>
      <c r="D65" s="22">
        <v>1</v>
      </c>
      <c r="E65" s="29"/>
      <c r="F65" s="23"/>
      <c r="G65" s="120"/>
      <c r="H65" s="59"/>
      <c r="J65" s="61"/>
    </row>
    <row r="66" spans="1:11" s="58" customFormat="1" hidden="1">
      <c r="A66" s="123" t="s">
        <v>8</v>
      </c>
      <c r="B66" s="123"/>
      <c r="C66" s="26"/>
      <c r="D66" s="37"/>
      <c r="E66" s="27"/>
      <c r="F66" s="25"/>
      <c r="G66" s="30"/>
      <c r="H66" s="59"/>
    </row>
    <row r="67" spans="1:11" s="58" customFormat="1" hidden="1">
      <c r="A67" s="121" t="s">
        <v>8</v>
      </c>
      <c r="B67" s="122"/>
      <c r="C67" s="32"/>
      <c r="D67" s="37"/>
      <c r="E67" s="33"/>
      <c r="F67" s="25"/>
      <c r="G67" s="30"/>
      <c r="H67" s="59"/>
    </row>
    <row r="68" spans="1:11" s="58" customFormat="1" hidden="1">
      <c r="A68" s="112" t="s">
        <v>14</v>
      </c>
      <c r="B68" s="113"/>
      <c r="C68" s="113"/>
      <c r="D68" s="113"/>
      <c r="E68" s="113"/>
      <c r="F68" s="113"/>
      <c r="G68" s="114"/>
      <c r="H68" s="59"/>
    </row>
    <row r="69" spans="1:11" s="58" customFormat="1" hidden="1">
      <c r="A69" s="24">
        <v>5</v>
      </c>
      <c r="B69" s="93" t="s">
        <v>15</v>
      </c>
      <c r="C69" s="24" t="s">
        <v>16</v>
      </c>
      <c r="D69" s="38">
        <v>1</v>
      </c>
      <c r="E69" s="21">
        <f>F69/D69</f>
        <v>0</v>
      </c>
      <c r="F69" s="34"/>
      <c r="G69" s="35"/>
      <c r="H69" s="59"/>
    </row>
    <row r="70" spans="1:11" s="58" customFormat="1" hidden="1">
      <c r="A70" s="31" t="s">
        <v>8</v>
      </c>
      <c r="B70" s="94"/>
      <c r="C70" s="26"/>
      <c r="D70" s="37"/>
      <c r="E70" s="27"/>
      <c r="F70" s="25">
        <f>F69</f>
        <v>0</v>
      </c>
      <c r="G70" s="35"/>
      <c r="H70" s="59"/>
    </row>
    <row r="71" spans="1:11" s="58" customFormat="1">
      <c r="A71" s="31" t="s">
        <v>19</v>
      </c>
      <c r="B71" s="94"/>
      <c r="C71" s="26"/>
      <c r="D71" s="37"/>
      <c r="E71" s="27"/>
      <c r="F71" s="5">
        <f>F49</f>
        <v>1498779</v>
      </c>
      <c r="G71" s="28"/>
      <c r="H71" s="59"/>
      <c r="J71" s="60"/>
      <c r="K71" s="107"/>
    </row>
    <row r="72" spans="1:11" s="58" customFormat="1" ht="8.25" customHeight="1">
      <c r="A72" s="70"/>
      <c r="B72" s="70"/>
      <c r="C72" s="71"/>
      <c r="D72" s="72"/>
      <c r="E72" s="73"/>
      <c r="F72" s="74"/>
      <c r="G72" s="75"/>
      <c r="H72" s="59"/>
    </row>
    <row r="73" spans="1:11">
      <c r="A73" s="76"/>
      <c r="B73" s="77" t="s">
        <v>31</v>
      </c>
      <c r="C73" s="78"/>
      <c r="D73" s="79"/>
      <c r="E73" s="80" t="s">
        <v>73</v>
      </c>
      <c r="F73" s="81"/>
      <c r="G73" s="75"/>
      <c r="K73" s="60"/>
    </row>
    <row r="74" spans="1:11" ht="3.75" customHeight="1">
      <c r="A74" s="76"/>
      <c r="B74" s="76"/>
      <c r="C74" s="82"/>
      <c r="D74" s="83"/>
      <c r="E74" s="84"/>
      <c r="F74" s="85"/>
      <c r="G74" s="82"/>
    </row>
    <row r="75" spans="1:11">
      <c r="A75" s="52"/>
      <c r="B75" s="95"/>
      <c r="C75" s="52"/>
      <c r="D75" s="86"/>
      <c r="E75" s="80"/>
      <c r="F75" s="87"/>
      <c r="G75" s="52"/>
    </row>
    <row r="76" spans="1:11" ht="37.5">
      <c r="A76" s="52"/>
      <c r="B76" s="111" t="s">
        <v>74</v>
      </c>
      <c r="C76" s="78"/>
      <c r="D76" s="79"/>
      <c r="E76" s="80" t="s">
        <v>72</v>
      </c>
      <c r="F76" s="87"/>
      <c r="G76" s="52"/>
    </row>
    <row r="77" spans="1:11">
      <c r="A77" s="52"/>
      <c r="B77" s="95"/>
      <c r="C77" s="52"/>
      <c r="D77" s="86"/>
      <c r="E77" s="80"/>
      <c r="F77" s="87"/>
      <c r="G77" s="52"/>
    </row>
    <row r="78" spans="1:11">
      <c r="A78" s="52"/>
      <c r="B78" s="95"/>
      <c r="C78" s="52"/>
      <c r="D78" s="86"/>
      <c r="E78" s="80"/>
      <c r="F78" s="87">
        <v>2000000</v>
      </c>
      <c r="G78" s="52"/>
    </row>
    <row r="79" spans="1:11">
      <c r="F79" s="88">
        <f>F78-F49</f>
        <v>501221</v>
      </c>
    </row>
    <row r="81" spans="6:6">
      <c r="F81" s="88"/>
    </row>
  </sheetData>
  <mergeCells count="17">
    <mergeCell ref="E1:F1"/>
    <mergeCell ref="E3:F3"/>
    <mergeCell ref="A51:G51"/>
    <mergeCell ref="A49:B49"/>
    <mergeCell ref="A55:B55"/>
    <mergeCell ref="G12:G48"/>
    <mergeCell ref="A6:G6"/>
    <mergeCell ref="A8:F8"/>
    <mergeCell ref="A11:G11"/>
    <mergeCell ref="A12:A48"/>
    <mergeCell ref="B7:F7"/>
    <mergeCell ref="A68:G68"/>
    <mergeCell ref="A57:A65"/>
    <mergeCell ref="G57:G65"/>
    <mergeCell ref="A56:G56"/>
    <mergeCell ref="A67:B67"/>
    <mergeCell ref="A66:B66"/>
  </mergeCells>
  <pageMargins left="0.78740157480314965" right="0.39370078740157483" top="0.19685039370078741" bottom="0.19685039370078741" header="0.19685039370078741" footer="0.19685039370078741"/>
  <pageSetup paperSize="9" scale="85" orientation="portrait" r:id="rId1"/>
  <rowBreaks count="1" manualBreakCount="1">
    <brk id="6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15.09.23</vt:lpstr>
      <vt:lpstr>Лист1</vt:lpstr>
      <vt:lpstr>'15.09.23'!Заголовки_для_печати</vt:lpstr>
      <vt:lpstr>'15.09.23'!Область_печати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2023-10-24T01:39:42Z</dcterms:modified>
</cp:coreProperties>
</file>